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260" yWindow="900" windowWidth="29120" windowHeight="17280"/>
  </bookViews>
  <sheets>
    <sheet name="Summary" sheetId="2" r:id="rId1"/>
  </sheets>
  <definedNames>
    <definedName name="_xlnm.Print_Area" localSheetId="0">Summary!$B$2:$L$27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2" l="1"/>
  <c r="L21" i="2"/>
  <c r="L6" i="2"/>
  <c r="L8" i="2"/>
  <c r="L9" i="2"/>
  <c r="L10" i="2"/>
  <c r="L11" i="2"/>
  <c r="L12" i="2"/>
  <c r="L13" i="2"/>
</calcChain>
</file>

<file path=xl/sharedStrings.xml><?xml version="1.0" encoding="utf-8"?>
<sst xmlns="http://schemas.openxmlformats.org/spreadsheetml/2006/main" count="113" uniqueCount="73">
  <si>
    <t>A</t>
  </si>
  <si>
    <t>544MB</t>
  </si>
  <si>
    <t>622MB</t>
  </si>
  <si>
    <t>638MB</t>
  </si>
  <si>
    <t>XML Conversion Tool  - Testing Summary</t>
  </si>
  <si>
    <t># Records</t>
  </si>
  <si>
    <t>Record Type</t>
  </si>
  <si>
    <t>Original</t>
  </si>
  <si>
    <t>Converted</t>
  </si>
  <si>
    <t>2.8M</t>
  </si>
  <si>
    <t>62.4GB</t>
  </si>
  <si>
    <t>I</t>
  </si>
  <si>
    <t>1.0M</t>
  </si>
  <si>
    <t>3.1GB</t>
  </si>
  <si>
    <t>6.6GB</t>
  </si>
  <si>
    <t>2.2M</t>
  </si>
  <si>
    <t>6.7GB</t>
  </si>
  <si>
    <t>11.4GB</t>
  </si>
  <si>
    <t>35K</t>
  </si>
  <si>
    <t>3K</t>
  </si>
  <si>
    <t>45K</t>
  </si>
  <si>
    <t>4K</t>
  </si>
  <si>
    <t>25.2GB</t>
  </si>
  <si>
    <t>2.5M</t>
  </si>
  <si>
    <t>56GB</t>
  </si>
  <si>
    <t>61GB</t>
  </si>
  <si>
    <t>25K</t>
  </si>
  <si>
    <t>---Flat to XML ---</t>
  </si>
  <si>
    <t>--</t>
  </si>
  <si>
    <t>C</t>
  </si>
  <si>
    <t>465K</t>
  </si>
  <si>
    <t>466K</t>
  </si>
  <si>
    <t>566K</t>
  </si>
  <si>
    <t>224MB</t>
  </si>
  <si>
    <t>405MB</t>
  </si>
  <si>
    <t>Records Converted/sec</t>
  </si>
  <si>
    <t>Conversion Factor (Size)</t>
  </si>
  <si>
    <t>468K</t>
  </si>
  <si>
    <t>201K</t>
  </si>
  <si>
    <t>1.5GB</t>
  </si>
  <si>
    <t>2.5GB</t>
  </si>
  <si>
    <t>12.6GB</t>
  </si>
  <si>
    <t>2.1GB</t>
  </si>
  <si>
    <t>5.4GB</t>
  </si>
  <si>
    <t>6.0GB</t>
  </si>
  <si>
    <t>Kentucky Cancer Registry -  Large case file</t>
  </si>
  <si>
    <t>Synthetic Data Test</t>
  </si>
  <si>
    <t>Synthetic Test  - with Grouped (nested) option ON</t>
  </si>
  <si>
    <t>Synthetic Test  - with Grouped (nested) option OFF</t>
  </si>
  <si>
    <t>Time to XML (h/m/s)</t>
  </si>
  <si>
    <t>Yes</t>
  </si>
  <si>
    <t>103MB</t>
  </si>
  <si>
    <t>188MB</t>
  </si>
  <si>
    <t>1.3GB</t>
  </si>
  <si>
    <t>1.7GB</t>
  </si>
  <si>
    <t>33.5MB</t>
  </si>
  <si>
    <t>404MB</t>
  </si>
  <si>
    <t>76.6MB</t>
  </si>
  <si>
    <t>18.4MB</t>
  </si>
  <si>
    <t>Compressed
(GZip)**</t>
  </si>
  <si>
    <t>**  Gzip compression results in approximately 95% size reduction</t>
  </si>
  <si>
    <t>Los Angeles (SEER 35) - 11/2014 submission</t>
  </si>
  <si>
    <t>Network
Access*</t>
  </si>
  <si>
    <t>* Fixed-width file was accessed over a network connection, resulting in worse performance</t>
  </si>
  <si>
    <t>Florida - full extract test file</t>
  </si>
  <si>
    <t>Ontario Cancer Registry - 2014</t>
  </si>
  <si>
    <t>Ontario Cancer Registry - eMaRC Abstract</t>
  </si>
  <si>
    <t>Ontario Cancer Registry - CSA Abstracts</t>
  </si>
  <si>
    <t>SEER Submission data</t>
  </si>
  <si>
    <t>Kentucky Cancer Registry - 11/2014  pre submission</t>
  </si>
  <si>
    <t>Kentucky Cancer Registry - 11/2014 submission</t>
  </si>
  <si>
    <t>Greater Calif (SEER 41) - 2/2015 submission</t>
  </si>
  <si>
    <t>Source of NAACCR Flat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</si>
</sst>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top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2" fontId="2" fillId="0" borderId="0" xfId="0" applyNumberFormat="1" applyFont="1" applyAlignment="1">
      <alignment horizontal="center" vertical="top"/>
    </xf>
    <xf numFmtId="0" fontId="3" fillId="2" borderId="1" xfId="1" applyAlignment="1">
      <alignment horizontal="center"/>
    </xf>
    <xf numFmtId="0" fontId="3" fillId="2" borderId="1" xfId="1"/>
    <xf numFmtId="0" fontId="3" fillId="2" borderId="1" xfId="1" quotePrefix="1" applyAlignment="1">
      <alignment horizontal="center"/>
    </xf>
    <xf numFmtId="165" fontId="3" fillId="2" borderId="1" xfId="1" applyNumberFormat="1" applyAlignment="1">
      <alignment horizontal="center"/>
    </xf>
    <xf numFmtId="0" fontId="3" fillId="2" borderId="1" xfId="1" applyAlignment="1">
      <alignment horizontal="center" vertical="top"/>
    </xf>
    <xf numFmtId="0" fontId="3" fillId="2" borderId="1" xfId="1" applyAlignment="1">
      <alignment horizontal="center" vertical="top" wrapText="1"/>
    </xf>
    <xf numFmtId="0" fontId="3" fillId="2" borderId="1" xfId="1" applyAlignment="1">
      <alignment horizontal="center" wrapText="1"/>
    </xf>
    <xf numFmtId="165" fontId="3" fillId="2" borderId="1" xfId="1" applyNumberFormat="1" applyAlignment="1">
      <alignment horizontal="center" vertical="top" wrapText="1"/>
    </xf>
    <xf numFmtId="1" fontId="3" fillId="2" borderId="1" xfId="1" applyNumberFormat="1" applyAlignment="1">
      <alignment horizontal="center"/>
    </xf>
    <xf numFmtId="164" fontId="3" fillId="2" borderId="1" xfId="1" applyNumberFormat="1" applyAlignment="1">
      <alignment horizontal="center"/>
    </xf>
    <xf numFmtId="3" fontId="3" fillId="2" borderId="1" xfId="1" applyNumberFormat="1" applyAlignment="1">
      <alignment horizontal="center"/>
    </xf>
    <xf numFmtId="49" fontId="3" fillId="2" borderId="1" xfId="1" applyNumberFormat="1"/>
    <xf numFmtId="49" fontId="3" fillId="2" borderId="1" xfId="1" applyNumberFormat="1" applyAlignment="1">
      <alignment horizontal="center"/>
    </xf>
    <xf numFmtId="164" fontId="3" fillId="2" borderId="1" xfId="1" quotePrefix="1" applyNumberFormat="1" applyAlignment="1">
      <alignment horizontal="center"/>
    </xf>
    <xf numFmtId="1" fontId="3" fillId="2" borderId="1" xfId="1" quotePrefix="1" applyNumberFormat="1" applyAlignment="1">
      <alignment horizontal="center"/>
    </xf>
    <xf numFmtId="165" fontId="3" fillId="2" borderId="1" xfId="1" quotePrefix="1" applyNumberFormat="1" applyAlignment="1">
      <alignment horizont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Output" xfId="1" builtin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tabSelected="1" workbookViewId="0">
      <selection activeCell="E4" sqref="E4"/>
    </sheetView>
  </sheetViews>
  <sheetFormatPr baseColWidth="10" defaultColWidth="19.33203125" defaultRowHeight="14" x14ac:dyDescent="0"/>
  <cols>
    <col min="1" max="1" width="4.33203125" customWidth="1"/>
    <col min="2" max="2" width="3.5" customWidth="1"/>
    <col min="3" max="3" width="46" style="7" customWidth="1"/>
    <col min="4" max="4" width="10.33203125" style="3" customWidth="1"/>
    <col min="5" max="5" width="11.5" style="3" customWidth="1"/>
    <col min="6" max="6" width="7.5" style="3" customWidth="1"/>
    <col min="7" max="7" width="9.83203125" style="7" customWidth="1"/>
    <col min="8" max="8" width="10.5" style="7" customWidth="1"/>
    <col min="9" max="9" width="11" style="7" customWidth="1"/>
    <col min="10" max="10" width="11.83203125" style="3" customWidth="1"/>
    <col min="11" max="11" width="14" style="3" customWidth="1"/>
    <col min="12" max="12" width="11.83203125" style="3" customWidth="1"/>
  </cols>
  <sheetData>
    <row r="2" spans="2:14" ht="17">
      <c r="C2" s="4" t="s">
        <v>4</v>
      </c>
      <c r="D2" s="4"/>
      <c r="E2" s="4"/>
      <c r="F2" s="4"/>
      <c r="G2" s="4"/>
      <c r="H2" s="4"/>
      <c r="I2" s="5"/>
      <c r="J2" s="5"/>
      <c r="K2" s="5"/>
      <c r="L2" s="5"/>
    </row>
    <row r="3" spans="2:14" ht="15">
      <c r="B3" s="9"/>
      <c r="C3" s="10"/>
      <c r="D3" s="9"/>
      <c r="E3" s="9"/>
      <c r="F3" s="9"/>
      <c r="G3" s="11" t="s">
        <v>27</v>
      </c>
      <c r="H3" s="9"/>
      <c r="I3" s="9"/>
      <c r="J3" s="9"/>
      <c r="K3" s="9"/>
      <c r="L3" s="12"/>
    </row>
    <row r="4" spans="2:14" s="1" customFormat="1" ht="30">
      <c r="B4" s="9"/>
      <c r="C4" s="13" t="s">
        <v>72</v>
      </c>
      <c r="D4" s="14" t="s">
        <v>62</v>
      </c>
      <c r="E4" s="14" t="s">
        <v>59</v>
      </c>
      <c r="F4" s="15" t="s">
        <v>6</v>
      </c>
      <c r="G4" s="13" t="s">
        <v>5</v>
      </c>
      <c r="H4" s="13" t="s">
        <v>7</v>
      </c>
      <c r="I4" s="13" t="s">
        <v>8</v>
      </c>
      <c r="J4" s="14" t="s">
        <v>49</v>
      </c>
      <c r="K4" s="14" t="s">
        <v>35</v>
      </c>
      <c r="L4" s="16" t="s">
        <v>36</v>
      </c>
    </row>
    <row r="5" spans="2:14" ht="15">
      <c r="B5" s="9"/>
      <c r="C5" s="10"/>
      <c r="D5" s="9"/>
      <c r="E5" s="9"/>
      <c r="F5" s="9"/>
      <c r="G5" s="9"/>
      <c r="H5" s="9"/>
      <c r="I5" s="9"/>
      <c r="J5" s="9"/>
      <c r="K5" s="17"/>
      <c r="L5" s="12"/>
      <c r="N5" s="1"/>
    </row>
    <row r="6" spans="2:14" ht="15">
      <c r="B6" s="9">
        <v>1</v>
      </c>
      <c r="C6" s="10" t="s">
        <v>64</v>
      </c>
      <c r="D6" s="9" t="s">
        <v>50</v>
      </c>
      <c r="E6" s="9"/>
      <c r="F6" s="9" t="s">
        <v>0</v>
      </c>
      <c r="G6" s="9" t="s">
        <v>9</v>
      </c>
      <c r="H6" s="9" t="s">
        <v>10</v>
      </c>
      <c r="I6" s="9" t="s">
        <v>22</v>
      </c>
      <c r="J6" s="18">
        <v>0.14722222222222223</v>
      </c>
      <c r="K6" s="17">
        <v>220</v>
      </c>
      <c r="L6" s="12">
        <f>25.2/62.4</f>
        <v>0.40384615384615385</v>
      </c>
      <c r="N6" s="1"/>
    </row>
    <row r="7" spans="2:14" s="7" customFormat="1" ht="15">
      <c r="B7" s="9">
        <v>2</v>
      </c>
      <c r="C7" s="10" t="s">
        <v>64</v>
      </c>
      <c r="D7" s="9"/>
      <c r="E7" s="9"/>
      <c r="F7" s="9" t="s">
        <v>0</v>
      </c>
      <c r="G7" s="9" t="s">
        <v>9</v>
      </c>
      <c r="H7" s="9" t="s">
        <v>10</v>
      </c>
      <c r="I7" s="9" t="s">
        <v>22</v>
      </c>
      <c r="J7" s="18">
        <v>2.5694444444444447E-2</v>
      </c>
      <c r="K7" s="17">
        <v>1261</v>
      </c>
      <c r="L7" s="12">
        <v>0.4</v>
      </c>
      <c r="N7" s="1"/>
    </row>
    <row r="8" spans="2:14" ht="15">
      <c r="B8" s="9">
        <v>3</v>
      </c>
      <c r="C8" s="10" t="s">
        <v>61</v>
      </c>
      <c r="D8" s="9"/>
      <c r="E8" s="9"/>
      <c r="F8" s="9" t="s">
        <v>11</v>
      </c>
      <c r="G8" s="9" t="s">
        <v>12</v>
      </c>
      <c r="H8" s="9" t="s">
        <v>13</v>
      </c>
      <c r="I8" s="9" t="s">
        <v>14</v>
      </c>
      <c r="J8" s="18">
        <v>2.2569444444444447E-3</v>
      </c>
      <c r="K8" s="17">
        <v>5128</v>
      </c>
      <c r="L8" s="12">
        <f>6.6/3.1</f>
        <v>2.129032258064516</v>
      </c>
      <c r="N8" s="1"/>
    </row>
    <row r="9" spans="2:14" ht="15">
      <c r="B9" s="9">
        <v>4</v>
      </c>
      <c r="C9" s="10" t="s">
        <v>61</v>
      </c>
      <c r="D9" s="9"/>
      <c r="E9" s="9" t="s">
        <v>50</v>
      </c>
      <c r="F9" s="9" t="s">
        <v>11</v>
      </c>
      <c r="G9" s="9" t="s">
        <v>12</v>
      </c>
      <c r="H9" s="9" t="s">
        <v>51</v>
      </c>
      <c r="I9" s="9" t="s">
        <v>52</v>
      </c>
      <c r="J9" s="18">
        <v>2.1412037037037038E-3</v>
      </c>
      <c r="K9" s="17">
        <v>5411</v>
      </c>
      <c r="L9" s="12">
        <f>188/103</f>
        <v>1.825242718446602</v>
      </c>
      <c r="N9" s="1"/>
    </row>
    <row r="10" spans="2:14" ht="15">
      <c r="B10" s="9">
        <v>5</v>
      </c>
      <c r="C10" s="10" t="s">
        <v>65</v>
      </c>
      <c r="D10" s="9"/>
      <c r="E10" s="9" t="s">
        <v>50</v>
      </c>
      <c r="F10" s="9" t="s">
        <v>11</v>
      </c>
      <c r="G10" s="9" t="s">
        <v>15</v>
      </c>
      <c r="H10" s="9" t="s">
        <v>33</v>
      </c>
      <c r="I10" s="9" t="s">
        <v>34</v>
      </c>
      <c r="J10" s="18">
        <v>6.2499999999999995E-3</v>
      </c>
      <c r="K10" s="17">
        <v>4074</v>
      </c>
      <c r="L10" s="12">
        <f>405/224</f>
        <v>1.8080357142857142</v>
      </c>
      <c r="N10" s="1"/>
    </row>
    <row r="11" spans="2:14" ht="15">
      <c r="B11" s="9">
        <v>6</v>
      </c>
      <c r="C11" s="10" t="s">
        <v>71</v>
      </c>
      <c r="D11" s="9"/>
      <c r="E11" s="9"/>
      <c r="F11" s="9" t="s">
        <v>11</v>
      </c>
      <c r="G11" s="9" t="s">
        <v>15</v>
      </c>
      <c r="H11" s="9" t="s">
        <v>16</v>
      </c>
      <c r="I11" s="9" t="s">
        <v>17</v>
      </c>
      <c r="J11" s="18">
        <v>3.6689814814814814E-3</v>
      </c>
      <c r="K11" s="17">
        <v>6944</v>
      </c>
      <c r="L11" s="12">
        <f>11.4/6.7</f>
        <v>1.7014925373134329</v>
      </c>
      <c r="N11" s="1"/>
    </row>
    <row r="12" spans="2:14" ht="15">
      <c r="B12" s="9">
        <v>7</v>
      </c>
      <c r="C12" s="10" t="s">
        <v>66</v>
      </c>
      <c r="D12" s="9" t="s">
        <v>50</v>
      </c>
      <c r="E12" s="9"/>
      <c r="F12" s="9" t="s">
        <v>0</v>
      </c>
      <c r="G12" s="9">
        <v>1567</v>
      </c>
      <c r="H12" s="9" t="s">
        <v>18</v>
      </c>
      <c r="I12" s="9" t="s">
        <v>19</v>
      </c>
      <c r="J12" s="18">
        <v>2.6620370370370374E-3</v>
      </c>
      <c r="K12" s="17">
        <v>7</v>
      </c>
      <c r="L12" s="12">
        <f>3/35</f>
        <v>8.5714285714285715E-2</v>
      </c>
      <c r="N12" s="8"/>
    </row>
    <row r="13" spans="2:14" ht="15">
      <c r="B13" s="9">
        <v>8</v>
      </c>
      <c r="C13" s="10" t="s">
        <v>67</v>
      </c>
      <c r="D13" s="9" t="s">
        <v>50</v>
      </c>
      <c r="E13" s="9"/>
      <c r="F13" s="9" t="s">
        <v>0</v>
      </c>
      <c r="G13" s="9">
        <v>2033</v>
      </c>
      <c r="H13" s="9" t="s">
        <v>20</v>
      </c>
      <c r="I13" s="9" t="s">
        <v>21</v>
      </c>
      <c r="J13" s="18">
        <v>3.9930555555555561E-3</v>
      </c>
      <c r="K13" s="17">
        <v>6</v>
      </c>
      <c r="L13" s="12">
        <f>4/45</f>
        <v>8.8888888888888892E-2</v>
      </c>
      <c r="N13" s="8"/>
    </row>
    <row r="14" spans="2:14" ht="15">
      <c r="B14" s="9">
        <v>9</v>
      </c>
      <c r="C14" s="10" t="s">
        <v>70</v>
      </c>
      <c r="D14" s="9"/>
      <c r="E14" s="9"/>
      <c r="F14" s="9" t="s">
        <v>11</v>
      </c>
      <c r="G14" s="19" t="s">
        <v>30</v>
      </c>
      <c r="H14" s="9" t="s">
        <v>39</v>
      </c>
      <c r="I14" s="9" t="s">
        <v>42</v>
      </c>
      <c r="J14" s="18">
        <v>9.0277777777777784E-4</v>
      </c>
      <c r="K14" s="17">
        <v>5962</v>
      </c>
      <c r="L14" s="12">
        <v>1.36</v>
      </c>
      <c r="N14" s="8"/>
    </row>
    <row r="15" spans="2:14" ht="15">
      <c r="B15" s="9">
        <v>10</v>
      </c>
      <c r="C15" s="10" t="s">
        <v>69</v>
      </c>
      <c r="D15" s="9"/>
      <c r="E15" s="9"/>
      <c r="F15" s="9" t="s">
        <v>29</v>
      </c>
      <c r="G15" s="19" t="s">
        <v>31</v>
      </c>
      <c r="H15" s="9" t="s">
        <v>40</v>
      </c>
      <c r="I15" s="9" t="s">
        <v>43</v>
      </c>
      <c r="J15" s="18">
        <v>1.689814814814815E-3</v>
      </c>
      <c r="K15" s="17">
        <v>3196</v>
      </c>
      <c r="L15" s="12">
        <v>2.14</v>
      </c>
      <c r="N15" s="8"/>
    </row>
    <row r="16" spans="2:14" ht="15">
      <c r="B16" s="9">
        <v>11</v>
      </c>
      <c r="C16" s="10" t="s">
        <v>45</v>
      </c>
      <c r="D16" s="9"/>
      <c r="E16" s="9"/>
      <c r="F16" s="9" t="s">
        <v>0</v>
      </c>
      <c r="G16" s="19" t="s">
        <v>32</v>
      </c>
      <c r="H16" s="9" t="s">
        <v>41</v>
      </c>
      <c r="I16" s="9" t="s">
        <v>44</v>
      </c>
      <c r="J16" s="18">
        <v>3.9351851851851857E-3</v>
      </c>
      <c r="K16" s="17">
        <v>2664</v>
      </c>
      <c r="L16" s="12">
        <v>0.48</v>
      </c>
      <c r="N16" s="1"/>
    </row>
    <row r="17" spans="2:14" s="6" customFormat="1" ht="15">
      <c r="B17" s="9">
        <v>12</v>
      </c>
      <c r="C17" s="10" t="s">
        <v>68</v>
      </c>
      <c r="D17" s="9"/>
      <c r="E17" s="9" t="s">
        <v>50</v>
      </c>
      <c r="F17" s="9" t="s">
        <v>11</v>
      </c>
      <c r="G17" s="19" t="s">
        <v>15</v>
      </c>
      <c r="H17" s="9" t="s">
        <v>33</v>
      </c>
      <c r="I17" s="9" t="s">
        <v>56</v>
      </c>
      <c r="J17" s="18">
        <v>7.2916666666666659E-3</v>
      </c>
      <c r="K17" s="17">
        <v>3492</v>
      </c>
      <c r="L17" s="12">
        <v>1.8</v>
      </c>
      <c r="N17" s="1"/>
    </row>
    <row r="18" spans="2:14" s="6" customFormat="1" ht="15">
      <c r="B18" s="9">
        <v>13</v>
      </c>
      <c r="C18" s="10" t="s">
        <v>68</v>
      </c>
      <c r="D18" s="9"/>
      <c r="E18" s="9" t="s">
        <v>50</v>
      </c>
      <c r="F18" s="9" t="s">
        <v>11</v>
      </c>
      <c r="G18" s="19" t="s">
        <v>37</v>
      </c>
      <c r="H18" s="9" t="s">
        <v>57</v>
      </c>
      <c r="I18" s="9" t="s">
        <v>52</v>
      </c>
      <c r="J18" s="18">
        <v>2.1180555555555553E-3</v>
      </c>
      <c r="K18" s="17">
        <v>2557</v>
      </c>
      <c r="L18" s="12">
        <v>2.5</v>
      </c>
      <c r="M18" s="7"/>
      <c r="N18" s="1"/>
    </row>
    <row r="19" spans="2:14" s="6" customFormat="1" ht="15">
      <c r="B19" s="9">
        <v>14</v>
      </c>
      <c r="C19" s="10" t="s">
        <v>68</v>
      </c>
      <c r="D19" s="9"/>
      <c r="E19" s="9" t="s">
        <v>50</v>
      </c>
      <c r="F19" s="9" t="s">
        <v>11</v>
      </c>
      <c r="G19" s="19" t="s">
        <v>38</v>
      </c>
      <c r="H19" s="9" t="s">
        <v>58</v>
      </c>
      <c r="I19" s="9" t="s">
        <v>55</v>
      </c>
      <c r="J19" s="18">
        <v>5.6712962962962956E-4</v>
      </c>
      <c r="K19" s="17">
        <v>4102</v>
      </c>
      <c r="L19" s="12">
        <v>1.8</v>
      </c>
      <c r="M19" s="7"/>
      <c r="N19" s="1"/>
    </row>
    <row r="20" spans="2:14" ht="15">
      <c r="B20" s="9"/>
      <c r="C20" s="10"/>
      <c r="D20" s="9"/>
      <c r="E20" s="9"/>
      <c r="F20" s="9"/>
      <c r="G20" s="9"/>
      <c r="H20" s="9"/>
      <c r="I20" s="9"/>
      <c r="J20" s="18"/>
      <c r="K20" s="17"/>
      <c r="L20" s="12"/>
      <c r="N20" s="1"/>
    </row>
    <row r="21" spans="2:14" ht="15">
      <c r="B21" s="9">
        <v>15</v>
      </c>
      <c r="C21" s="20" t="s">
        <v>46</v>
      </c>
      <c r="D21" s="21"/>
      <c r="E21" s="21"/>
      <c r="F21" s="9" t="s">
        <v>0</v>
      </c>
      <c r="G21" s="9" t="s">
        <v>23</v>
      </c>
      <c r="H21" s="9" t="s">
        <v>24</v>
      </c>
      <c r="I21" s="9" t="s">
        <v>25</v>
      </c>
      <c r="J21" s="18">
        <v>1.8055555555555557E-2</v>
      </c>
      <c r="K21" s="17">
        <v>1603</v>
      </c>
      <c r="L21" s="12">
        <f>61/56</f>
        <v>1.0892857142857142</v>
      </c>
      <c r="N21" s="1"/>
    </row>
    <row r="22" spans="2:14" ht="15">
      <c r="B22" s="9">
        <v>16</v>
      </c>
      <c r="C22" s="10" t="s">
        <v>46</v>
      </c>
      <c r="D22" s="9"/>
      <c r="E22" s="9" t="s">
        <v>50</v>
      </c>
      <c r="F22" s="9" t="s">
        <v>0</v>
      </c>
      <c r="G22" s="9" t="s">
        <v>23</v>
      </c>
      <c r="H22" s="9" t="s">
        <v>53</v>
      </c>
      <c r="I22" s="9" t="s">
        <v>54</v>
      </c>
      <c r="J22" s="18">
        <v>1.8055555555555557E-2</v>
      </c>
      <c r="K22" s="17">
        <v>1603</v>
      </c>
      <c r="L22" s="12">
        <f>1.7/1.3</f>
        <v>1.3076923076923077</v>
      </c>
      <c r="N22" s="1"/>
    </row>
    <row r="23" spans="2:14" ht="15">
      <c r="B23" s="9">
        <v>17</v>
      </c>
      <c r="C23" s="20" t="s">
        <v>47</v>
      </c>
      <c r="D23" s="21"/>
      <c r="E23" s="21"/>
      <c r="F23" s="9" t="s">
        <v>0</v>
      </c>
      <c r="G23" s="9" t="s">
        <v>26</v>
      </c>
      <c r="H23" s="9" t="s">
        <v>1</v>
      </c>
      <c r="I23" s="9" t="s">
        <v>2</v>
      </c>
      <c r="J23" s="22" t="s">
        <v>28</v>
      </c>
      <c r="K23" s="23"/>
      <c r="L23" s="24"/>
      <c r="N23" s="1"/>
    </row>
    <row r="24" spans="2:14" ht="15">
      <c r="B24" s="9">
        <v>18</v>
      </c>
      <c r="C24" s="20" t="s">
        <v>48</v>
      </c>
      <c r="D24" s="21"/>
      <c r="E24" s="21"/>
      <c r="F24" s="9" t="s">
        <v>0</v>
      </c>
      <c r="G24" s="9" t="s">
        <v>26</v>
      </c>
      <c r="H24" s="9" t="s">
        <v>1</v>
      </c>
      <c r="I24" s="9" t="s">
        <v>3</v>
      </c>
      <c r="J24" s="22" t="s">
        <v>28</v>
      </c>
      <c r="K24" s="23"/>
      <c r="L24" s="24"/>
      <c r="N24" s="1"/>
    </row>
    <row r="25" spans="2:14">
      <c r="J25" s="2"/>
      <c r="K25" s="2"/>
      <c r="L25" s="2"/>
      <c r="N25" s="1"/>
    </row>
    <row r="26" spans="2:14">
      <c r="C26" s="7" t="s">
        <v>63</v>
      </c>
      <c r="J26" s="2"/>
      <c r="K26" s="2"/>
      <c r="L26" s="2"/>
    </row>
    <row r="27" spans="2:14">
      <c r="C27" s="7" t="s">
        <v>60</v>
      </c>
    </row>
  </sheetData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rpinder</dc:creator>
  <cp:lastModifiedBy>Isaac Hands</cp:lastModifiedBy>
  <cp:lastPrinted>2015-06-10T16:19:44Z</cp:lastPrinted>
  <dcterms:created xsi:type="dcterms:W3CDTF">2015-06-05T17:59:40Z</dcterms:created>
  <dcterms:modified xsi:type="dcterms:W3CDTF">2015-06-15T13:39:13Z</dcterms:modified>
</cp:coreProperties>
</file>